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195" windowHeight="1252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E98" i="1"/>
  <c r="E93"/>
  <c r="E87"/>
  <c r="E90"/>
  <c r="E92"/>
  <c r="E74"/>
  <c r="E94"/>
  <c r="E110"/>
  <c r="E112"/>
  <c r="E95"/>
</calcChain>
</file>

<file path=xl/sharedStrings.xml><?xml version="1.0" encoding="utf-8"?>
<sst xmlns="http://schemas.openxmlformats.org/spreadsheetml/2006/main" count="302" uniqueCount="196">
  <si>
    <t>Показатели</t>
  </si>
  <si>
    <t>Основные натуральные показатели</t>
  </si>
  <si>
    <t>1.1</t>
  </si>
  <si>
    <t>Выработка теплоэнергии</t>
  </si>
  <si>
    <t>1.2</t>
  </si>
  <si>
    <t>1.3</t>
  </si>
  <si>
    <t>Подано теплоэнергии в сеть</t>
  </si>
  <si>
    <t>1.4</t>
  </si>
  <si>
    <t>Потери теплоэнергии в сетях</t>
  </si>
  <si>
    <t>1.5</t>
  </si>
  <si>
    <t>Отпущено теплоэнергии всем потребителям</t>
  </si>
  <si>
    <t>в том числе доля товарной теплоэнергии</t>
  </si>
  <si>
    <t>%</t>
  </si>
  <si>
    <t>Всего товарной</t>
  </si>
  <si>
    <t>1.6</t>
  </si>
  <si>
    <t>Расход топлива</t>
  </si>
  <si>
    <t>тут</t>
  </si>
  <si>
    <t>1.7</t>
  </si>
  <si>
    <t>1.8</t>
  </si>
  <si>
    <t>Расход газа</t>
  </si>
  <si>
    <t>1.9</t>
  </si>
  <si>
    <t>Расход воды</t>
  </si>
  <si>
    <t>т.кВт.ч</t>
  </si>
  <si>
    <t>Материалы</t>
  </si>
  <si>
    <t>тыс.руб.</t>
  </si>
  <si>
    <t>Топливо</t>
  </si>
  <si>
    <t>Электроэнергия</t>
  </si>
  <si>
    <t>Вода</t>
  </si>
  <si>
    <t>Амортизация оборудования</t>
  </si>
  <si>
    <t>Зарплата производственных рабочих</t>
  </si>
  <si>
    <t>Прочие прямые расходы</t>
  </si>
  <si>
    <t>Ремонтные работы</t>
  </si>
  <si>
    <t>Цеховые расходы</t>
  </si>
  <si>
    <t>руб./Гкал</t>
  </si>
  <si>
    <t>Затраты на производство товарной теплоэнергии</t>
  </si>
  <si>
    <t>Общехозяйственные расходы, относимые на производство товарной теплоэнергии</t>
  </si>
  <si>
    <t>Общехозяйственные расходы, относимые на распределение товарной теплоэнергии</t>
  </si>
  <si>
    <t>3.1</t>
  </si>
  <si>
    <t>Всего доходов</t>
  </si>
  <si>
    <t>Производственная прибыль</t>
  </si>
  <si>
    <t>Средняя рентабельность</t>
  </si>
  <si>
    <t>5.1</t>
  </si>
  <si>
    <t>№ п/п</t>
  </si>
  <si>
    <t>Ед. изм.</t>
  </si>
  <si>
    <t>уд.расход</t>
  </si>
  <si>
    <t>Расходы на производство тепловой энергии:</t>
  </si>
  <si>
    <t>Покупная теплоэнергия</t>
  </si>
  <si>
    <t>ИТОГО сумма по разделу 2</t>
  </si>
  <si>
    <t>Удельная себестоимость производства теплоэнергии</t>
  </si>
  <si>
    <t>3.</t>
  </si>
  <si>
    <t>Расходы на производство товарной тепловой энергии:</t>
  </si>
  <si>
    <t>Итого затрат на производство товарной теплоэнергии</t>
  </si>
  <si>
    <t>Удельная себестоимость производства товарной теплоэнергии</t>
  </si>
  <si>
    <t>4.</t>
  </si>
  <si>
    <t>ИТОГО сумма по разделу 4</t>
  </si>
  <si>
    <t>Удельная себестоимость распределения теплоэнергии</t>
  </si>
  <si>
    <t>5.</t>
  </si>
  <si>
    <t>Затраты по распределению товарной тепловой энергии</t>
  </si>
  <si>
    <t>Итого затрат по распределению товарной теплоэнергии</t>
  </si>
  <si>
    <t>Удельная себестоимость распределения товарной теплоэнергии</t>
  </si>
  <si>
    <t>6.</t>
  </si>
  <si>
    <t>3.2</t>
  </si>
  <si>
    <t>3.3</t>
  </si>
  <si>
    <t>3.4</t>
  </si>
  <si>
    <t>5.2</t>
  </si>
  <si>
    <t>5.3</t>
  </si>
  <si>
    <t>5.4</t>
  </si>
  <si>
    <t>Итого затраты на товарную теплоэнергию (п.3.3+п.5.3)</t>
  </si>
  <si>
    <t>Удельная себестоимость товарной теплоэнергии</t>
  </si>
  <si>
    <t>2.</t>
  </si>
  <si>
    <t>1.</t>
  </si>
  <si>
    <t>кВт.ч/Гкал</t>
  </si>
  <si>
    <t>кгут/Гкал</t>
  </si>
  <si>
    <t>Арендная плата</t>
  </si>
  <si>
    <t>Покупка теплоэнергии</t>
  </si>
  <si>
    <t>1.10</t>
  </si>
  <si>
    <t>Гкал</t>
  </si>
  <si>
    <t>Лизинговый платеж</t>
  </si>
  <si>
    <t>бюджетным</t>
  </si>
  <si>
    <t>иным потребителям</t>
  </si>
  <si>
    <t>Расход электроэнергии на производство тепловой энергии</t>
  </si>
  <si>
    <t>Расход электроэнергии на транспортировку тепловой энергии</t>
  </si>
  <si>
    <t>1.11</t>
  </si>
  <si>
    <t>Страховые взносы</t>
  </si>
  <si>
    <t>Теплоэнергия на собственные нужды котельной</t>
  </si>
  <si>
    <t>Отпуск теплоэнергии с коллекторов источника</t>
  </si>
  <si>
    <t>1.12</t>
  </si>
  <si>
    <t>Расходы по передаче товарной тепловой энергии:</t>
  </si>
  <si>
    <t>Расходы на передачу тепловой энергии</t>
  </si>
  <si>
    <r>
      <t>т.м</t>
    </r>
    <r>
      <rPr>
        <vertAlign val="superscript"/>
        <sz val="11"/>
        <rFont val="Arial Cyr"/>
        <family val="2"/>
        <charset val="204"/>
      </rPr>
      <t>3</t>
    </r>
  </si>
  <si>
    <r>
      <t>м</t>
    </r>
    <r>
      <rPr>
        <vertAlign val="superscript"/>
        <sz val="11"/>
        <rFont val="Arial Cyr"/>
        <family val="2"/>
        <charset val="204"/>
      </rPr>
      <t>3</t>
    </r>
    <r>
      <rPr>
        <sz val="11"/>
        <rFont val="Arial Cyr"/>
        <family val="2"/>
        <charset val="204"/>
      </rPr>
      <t>/Гкал</t>
    </r>
  </si>
  <si>
    <t>отпущено теплоэнергии на собственное производство</t>
  </si>
  <si>
    <t>1.7.1</t>
  </si>
  <si>
    <t>1.7.2</t>
  </si>
  <si>
    <t>1.7.3</t>
  </si>
  <si>
    <t>население</t>
  </si>
  <si>
    <t>в т.ч. ГВС</t>
  </si>
  <si>
    <t>в т.ч. отопление</t>
  </si>
  <si>
    <t>1.7.3.1</t>
  </si>
  <si>
    <t>1.7.3.2</t>
  </si>
  <si>
    <t>1.7.4</t>
  </si>
  <si>
    <t>1.7.4.1</t>
  </si>
  <si>
    <t>1.7.4.2</t>
  </si>
  <si>
    <t>1.7.5</t>
  </si>
  <si>
    <t>1.7.5.1</t>
  </si>
  <si>
    <t>1.7.5.2</t>
  </si>
  <si>
    <t>1.7.6</t>
  </si>
  <si>
    <t>организациям-перепродовцам</t>
  </si>
  <si>
    <t>1.7.6.1</t>
  </si>
  <si>
    <t>в т.ч. ОАО "Северное управление строительства", ИНН 4714000211/КПП 47245001</t>
  </si>
  <si>
    <t>1.7.6.1.1</t>
  </si>
  <si>
    <t>1.7.6.1.2</t>
  </si>
  <si>
    <t>1.8.1</t>
  </si>
  <si>
    <t>1.8.2</t>
  </si>
  <si>
    <t>1.9.1</t>
  </si>
  <si>
    <t>Расход стоков</t>
  </si>
  <si>
    <t>1.11.1</t>
  </si>
  <si>
    <t>Вода и стоки</t>
  </si>
  <si>
    <t>2.1</t>
  </si>
  <si>
    <t>2,2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</si>
  <si>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</si>
  <si>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</si>
  <si>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</si>
  <si>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</si>
  <si>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</si>
  <si>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</si>
  <si>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</si>
  <si>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</si>
  <si>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</si>
  <si>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</si>
  <si>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2.12.1</t>
  </si>
  <si>
    <t>Наименование поставщика ТЭ</t>
  </si>
  <si>
    <t>Филиал ОАО "Концерн "Росэнергоатом "Ленинградская атомная станция"</t>
  </si>
  <si>
    <t>2.12.1.2</t>
  </si>
  <si>
    <t>покупная теплоэнергия</t>
  </si>
  <si>
    <t>2.12.1.3</t>
  </si>
  <si>
    <t>объем покупки</t>
  </si>
  <si>
    <t>2.12.1.4</t>
  </si>
  <si>
    <t>Тариф покупки</t>
  </si>
  <si>
    <t>2.12.2</t>
  </si>
  <si>
    <t>2.12.2.1</t>
  </si>
  <si>
    <t>ОАО "Северное управление строительства"</t>
  </si>
  <si>
    <t>2.12.2.2</t>
  </si>
  <si>
    <t>2.12.2.3</t>
  </si>
  <si>
    <t>2.13</t>
  </si>
  <si>
    <t>2.14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</si>
  <si>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</si>
  <si>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</si>
  <si>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</si>
  <si>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</si>
  <si>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</si>
  <si>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</si>
  <si>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</si>
  <si>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</si>
  <si>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</si>
  <si>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</si>
  <si>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</si>
  <si>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</si>
  <si>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7</t>
  </si>
  <si>
    <t>7.1</t>
  </si>
  <si>
    <t>платежи, необлагаемые налогом на прибыль, в т.ч.</t>
  </si>
  <si>
    <t>на имущество</t>
  </si>
  <si>
    <t>7.1.1</t>
  </si>
  <si>
    <t>7.1.2</t>
  </si>
  <si>
    <t>прочие платежи</t>
  </si>
  <si>
    <t>7.2</t>
  </si>
  <si>
    <t>Платежи, облагаемые налогом на прибыль, в т.ч.</t>
  </si>
  <si>
    <t>7.2.1</t>
  </si>
  <si>
    <t>на содержание соцсферы</t>
  </si>
  <si>
    <t>7.2.2</t>
  </si>
  <si>
    <t>другие налоги и платежи</t>
  </si>
  <si>
    <t>7.3</t>
  </si>
  <si>
    <t>На развитие производства, в.ч.</t>
  </si>
  <si>
    <t>7.3.1</t>
  </si>
  <si>
    <t>кап. Вложения</t>
  </si>
  <si>
    <t>7.4</t>
  </si>
  <si>
    <t>На соц. Развитие</t>
  </si>
  <si>
    <t>7.5</t>
  </si>
  <si>
    <t>На прочие цели</t>
  </si>
  <si>
    <t>7.8</t>
  </si>
  <si>
    <t>Прибыль, облагаемая налогом</t>
  </si>
  <si>
    <t>7.9</t>
  </si>
  <si>
    <t>Налог на прибыль</t>
  </si>
  <si>
    <t>7.10</t>
  </si>
  <si>
    <t>8</t>
  </si>
  <si>
    <t>Тариф (среднегодовой)</t>
  </si>
  <si>
    <t>8.1</t>
  </si>
  <si>
    <t>в т.ч</t>
  </si>
  <si>
    <t>тариф с 01.01.2013 г. по 30.06.2013 г.</t>
  </si>
  <si>
    <t>8.2</t>
  </si>
  <si>
    <t>тариф с 01.07.2013 г. по 31.12.2013 г.</t>
  </si>
  <si>
    <t>8.3</t>
  </si>
  <si>
    <t>2013 г.</t>
  </si>
  <si>
    <t>Принято ЛенРТК</t>
  </si>
  <si>
    <t>Калькуляция себестоимости полезно отпущенной тепловой энергии и передачи тепловой энергии по СМУП "ТСП"</t>
  </si>
  <si>
    <t>на 2013 г. (расчет ЛенРТК)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</si>
</sst>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b/>
      <u/>
      <sz val="11"/>
      <name val="Arial Cyr"/>
      <family val="2"/>
      <charset val="204"/>
    </font>
    <font>
      <sz val="11"/>
      <name val="Arial Cyr"/>
      <family val="2"/>
      <charset val="204"/>
    </font>
    <font>
      <vertAlign val="superscript"/>
      <sz val="11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2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/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/>
    <xf numFmtId="2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/>
    <xf numFmtId="2" fontId="3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horizontal="left" vertical="center"/>
    </xf>
    <xf numFmtId="4" fontId="10" fillId="0" borderId="1" xfId="0" applyNumberFormat="1" applyFont="1" applyBorder="1" applyAlignment="1"/>
    <xf numFmtId="2" fontId="10" fillId="0" borderId="1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left" vertical="center"/>
    </xf>
    <xf numFmtId="2" fontId="6" fillId="0" borderId="4" xfId="0" applyNumberFormat="1" applyFont="1" applyBorder="1" applyAlignment="1">
      <alignment horizontal="left" vertical="center"/>
    </xf>
    <xf numFmtId="2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E119"/>
  <sheetViews>
    <sheetView tabSelected="1" workbookViewId="0">
      <pane xSplit="4" ySplit="9" topLeftCell="E100" activePane="bottomRight" state="frozen"/>
      <selection pane="topRight" activeCell="H1" sqref="H1"/>
      <selection pane="bottomLeft" activeCell="A8" sqref="A8"/>
      <selection pane="bottomRight" activeCell="B3" sqref="B3"/>
    </sheetView>
  </sheetViews>
  <sheetFormatPr defaultRowHeight="12.75"/>
  <cols>
    <col min="2" max="2" width="11" customWidth="1"/>
    <col min="3" max="3" width="55.7109375" customWidth="1"/>
    <col min="4" max="4" width="39" customWidth="1"/>
    <col min="5" max="5" width="21.85546875" customWidth="1"/>
  </cols>
  <sheetData>
    <row r="2" spans="2:5">
      <c r="C2" s="52" t="s">
        <v>194</v>
      </c>
      <c r="D2" s="52"/>
      <c r="E2" s="52"/>
    </row>
    <row r="3" spans="2:5">
      <c r="C3" s="52" t="s">
        <v>195</v>
      </c>
      <c r="D3" s="52"/>
      <c r="E3" s="52"/>
    </row>
    <row r="5" spans="2:5" ht="15">
      <c r="B5" s="53" t="s">
        <v>42</v>
      </c>
      <c r="C5" s="53" t="s">
        <v>0</v>
      </c>
      <c r="D5" s="53" t="s">
        <v>43</v>
      </c>
      <c r="E5" s="3" t="s">
        <v>192</v>
      </c>
    </row>
    <row r="6" spans="2:5" ht="15.75" customHeight="1">
      <c r="B6" s="53"/>
      <c r="C6" s="53"/>
      <c r="D6" s="53"/>
      <c r="E6" s="53" t="s">
        <v>193</v>
      </c>
    </row>
    <row r="7" spans="2:5" ht="12.75" customHeight="1">
      <c r="B7" s="53"/>
      <c r="C7" s="53"/>
      <c r="D7" s="53"/>
      <c r="E7" s="53"/>
    </row>
    <row r="8" spans="2:5" ht="12.75" customHeight="1">
      <c r="B8" s="53"/>
      <c r="C8" s="53"/>
      <c r="D8" s="53"/>
      <c r="E8" s="53"/>
    </row>
    <row r="9" spans="2:5" ht="14.25">
      <c r="B9" s="4">
        <v>1</v>
      </c>
      <c r="C9" s="4">
        <v>2</v>
      </c>
      <c r="D9" s="4">
        <v>3</v>
      </c>
      <c r="E9" s="4">
        <v>7</v>
      </c>
    </row>
    <row r="10" spans="2:5" ht="15">
      <c r="B10" s="3" t="s">
        <v>70</v>
      </c>
      <c r="C10" s="5" t="s">
        <v>1</v>
      </c>
      <c r="D10" s="6"/>
      <c r="E10" s="7"/>
    </row>
    <row r="11" spans="2:5" ht="14.25">
      <c r="B11" s="8" t="s">
        <v>2</v>
      </c>
      <c r="C11" s="9" t="s">
        <v>3</v>
      </c>
      <c r="D11" s="1" t="s">
        <v>76</v>
      </c>
      <c r="E11" s="10">
        <v>235611</v>
      </c>
    </row>
    <row r="12" spans="2:5" ht="14.25">
      <c r="B12" s="54" t="s">
        <v>4</v>
      </c>
      <c r="C12" s="56" t="s">
        <v>84</v>
      </c>
      <c r="D12" s="1" t="s">
        <v>76</v>
      </c>
      <c r="E12" s="10">
        <v>20444</v>
      </c>
    </row>
    <row r="13" spans="2:5" ht="14.25">
      <c r="B13" s="59"/>
      <c r="C13" s="57"/>
      <c r="D13" s="1" t="s">
        <v>12</v>
      </c>
      <c r="E13" s="12">
        <v>8.68</v>
      </c>
    </row>
    <row r="14" spans="2:5" ht="14.25">
      <c r="B14" s="55"/>
      <c r="C14" s="58"/>
      <c r="D14" s="1" t="s">
        <v>24</v>
      </c>
      <c r="E14" s="13"/>
    </row>
    <row r="15" spans="2:5" ht="14.25">
      <c r="B15" s="11" t="s">
        <v>5</v>
      </c>
      <c r="C15" s="14" t="s">
        <v>85</v>
      </c>
      <c r="D15" s="1" t="s">
        <v>76</v>
      </c>
      <c r="E15" s="10">
        <v>215167</v>
      </c>
    </row>
    <row r="16" spans="2:5" ht="14.25">
      <c r="B16" s="8" t="s">
        <v>7</v>
      </c>
      <c r="C16" s="14" t="s">
        <v>74</v>
      </c>
      <c r="D16" s="1" t="s">
        <v>76</v>
      </c>
      <c r="E16" s="13">
        <v>569975</v>
      </c>
    </row>
    <row r="17" spans="2:5" ht="14.25">
      <c r="B17" s="8" t="s">
        <v>9</v>
      </c>
      <c r="C17" s="9" t="s">
        <v>6</v>
      </c>
      <c r="D17" s="1" t="s">
        <v>76</v>
      </c>
      <c r="E17" s="10">
        <v>785142</v>
      </c>
    </row>
    <row r="18" spans="2:5" ht="14.25">
      <c r="B18" s="54" t="s">
        <v>14</v>
      </c>
      <c r="C18" s="56" t="s">
        <v>8</v>
      </c>
      <c r="D18" s="1" t="s">
        <v>76</v>
      </c>
      <c r="E18" s="10">
        <v>62780</v>
      </c>
    </row>
    <row r="19" spans="2:5" ht="14.25">
      <c r="B19" s="55"/>
      <c r="C19" s="58"/>
      <c r="D19" s="1" t="s">
        <v>12</v>
      </c>
      <c r="E19" s="10">
        <v>8</v>
      </c>
    </row>
    <row r="20" spans="2:5" ht="15">
      <c r="B20" s="8" t="s">
        <v>17</v>
      </c>
      <c r="C20" s="9" t="s">
        <v>10</v>
      </c>
      <c r="D20" s="1" t="s">
        <v>76</v>
      </c>
      <c r="E20" s="35">
        <v>722362</v>
      </c>
    </row>
    <row r="21" spans="2:5" ht="14.25">
      <c r="B21" s="8" t="s">
        <v>92</v>
      </c>
      <c r="C21" s="9" t="s">
        <v>11</v>
      </c>
      <c r="D21" s="1" t="s">
        <v>12</v>
      </c>
      <c r="E21" s="12">
        <v>100</v>
      </c>
    </row>
    <row r="22" spans="2:5" ht="14.25">
      <c r="B22" s="8" t="s">
        <v>93</v>
      </c>
      <c r="C22" s="9" t="s">
        <v>91</v>
      </c>
      <c r="D22" s="1" t="s">
        <v>76</v>
      </c>
      <c r="E22" s="12">
        <v>0</v>
      </c>
    </row>
    <row r="23" spans="2:5" ht="15">
      <c r="B23" s="8" t="s">
        <v>94</v>
      </c>
      <c r="C23" s="9" t="s">
        <v>95</v>
      </c>
      <c r="D23" s="1" t="s">
        <v>76</v>
      </c>
      <c r="E23" s="38">
        <v>443800</v>
      </c>
    </row>
    <row r="24" spans="2:5" ht="14.25">
      <c r="B24" s="8" t="s">
        <v>98</v>
      </c>
      <c r="C24" s="9" t="s">
        <v>96</v>
      </c>
      <c r="D24" s="1" t="s">
        <v>76</v>
      </c>
      <c r="E24" s="12">
        <v>160990</v>
      </c>
    </row>
    <row r="25" spans="2:5" ht="14.25">
      <c r="B25" s="8" t="s">
        <v>99</v>
      </c>
      <c r="C25" s="36" t="s">
        <v>97</v>
      </c>
      <c r="D25" s="1" t="s">
        <v>76</v>
      </c>
      <c r="E25" s="15">
        <v>282810</v>
      </c>
    </row>
    <row r="26" spans="2:5" ht="15">
      <c r="B26" s="8" t="s">
        <v>100</v>
      </c>
      <c r="C26" s="37" t="s">
        <v>78</v>
      </c>
      <c r="D26" s="1" t="s">
        <v>76</v>
      </c>
      <c r="E26" s="39">
        <v>95150</v>
      </c>
    </row>
    <row r="27" spans="2:5" ht="14.25">
      <c r="B27" s="8" t="s">
        <v>101</v>
      </c>
      <c r="C27" s="9" t="s">
        <v>96</v>
      </c>
      <c r="D27" s="1" t="s">
        <v>76</v>
      </c>
      <c r="E27" s="15">
        <v>20880</v>
      </c>
    </row>
    <row r="28" spans="2:5" ht="14.25">
      <c r="B28" s="41" t="s">
        <v>102</v>
      </c>
      <c r="C28" s="36" t="s">
        <v>97</v>
      </c>
      <c r="D28" s="1" t="s">
        <v>76</v>
      </c>
      <c r="E28" s="40">
        <v>74270</v>
      </c>
    </row>
    <row r="29" spans="2:5" ht="15">
      <c r="B29" s="41" t="s">
        <v>103</v>
      </c>
      <c r="C29" s="36" t="s">
        <v>79</v>
      </c>
      <c r="D29" s="1" t="s">
        <v>76</v>
      </c>
      <c r="E29" s="35">
        <v>136407</v>
      </c>
    </row>
    <row r="30" spans="2:5" ht="14.25">
      <c r="B30" s="41" t="s">
        <v>104</v>
      </c>
      <c r="C30" s="9" t="s">
        <v>96</v>
      </c>
      <c r="D30" s="1" t="s">
        <v>76</v>
      </c>
      <c r="E30" s="40">
        <v>10628</v>
      </c>
    </row>
    <row r="31" spans="2:5" ht="14.25">
      <c r="B31" s="41" t="s">
        <v>105</v>
      </c>
      <c r="C31" s="36" t="s">
        <v>97</v>
      </c>
      <c r="D31" s="1" t="s">
        <v>76</v>
      </c>
      <c r="E31" s="40">
        <v>125779</v>
      </c>
    </row>
    <row r="32" spans="2:5" ht="14.25">
      <c r="B32" s="41" t="s">
        <v>106</v>
      </c>
      <c r="C32" s="36" t="s">
        <v>107</v>
      </c>
      <c r="D32" s="1" t="s">
        <v>76</v>
      </c>
      <c r="E32" s="40">
        <v>47005</v>
      </c>
    </row>
    <row r="33" spans="2:5" ht="28.5">
      <c r="B33" s="41" t="s">
        <v>108</v>
      </c>
      <c r="C33" s="36" t="s">
        <v>109</v>
      </c>
      <c r="D33" s="1" t="s">
        <v>76</v>
      </c>
      <c r="E33" s="40">
        <v>47005</v>
      </c>
    </row>
    <row r="34" spans="2:5" ht="14.25">
      <c r="B34" s="41" t="s">
        <v>110</v>
      </c>
      <c r="C34" s="9" t="s">
        <v>96</v>
      </c>
      <c r="D34" s="1" t="s">
        <v>76</v>
      </c>
      <c r="E34" s="40">
        <v>8395</v>
      </c>
    </row>
    <row r="35" spans="2:5" ht="14.25">
      <c r="B35" s="41" t="s">
        <v>111</v>
      </c>
      <c r="C35" s="36" t="s">
        <v>97</v>
      </c>
      <c r="D35" s="1" t="s">
        <v>76</v>
      </c>
      <c r="E35" s="40">
        <v>38610</v>
      </c>
    </row>
    <row r="36" spans="2:5" ht="15">
      <c r="B36" s="41"/>
      <c r="C36" s="42" t="s">
        <v>13</v>
      </c>
      <c r="D36" s="1" t="s">
        <v>76</v>
      </c>
      <c r="E36" s="35">
        <v>722362</v>
      </c>
    </row>
    <row r="37" spans="2:5" ht="14.25">
      <c r="B37" s="41"/>
      <c r="C37" s="36"/>
      <c r="D37" s="9"/>
      <c r="E37" s="40"/>
    </row>
    <row r="38" spans="2:5" ht="14.25">
      <c r="B38" s="8" t="s">
        <v>18</v>
      </c>
      <c r="C38" s="9" t="s">
        <v>15</v>
      </c>
      <c r="D38" s="1" t="s">
        <v>16</v>
      </c>
      <c r="E38" s="10">
        <v>36281.74</v>
      </c>
    </row>
    <row r="39" spans="2:5" ht="14.25">
      <c r="B39" s="8" t="s">
        <v>112</v>
      </c>
      <c r="C39" s="18" t="s">
        <v>44</v>
      </c>
      <c r="D39" s="1" t="s">
        <v>72</v>
      </c>
      <c r="E39" s="19">
        <v>153.99</v>
      </c>
    </row>
    <row r="40" spans="2:5" ht="16.5">
      <c r="B40" s="8" t="s">
        <v>113</v>
      </c>
      <c r="C40" s="9" t="s">
        <v>19</v>
      </c>
      <c r="D40" s="1" t="s">
        <v>89</v>
      </c>
      <c r="E40" s="10">
        <v>31742.55</v>
      </c>
    </row>
    <row r="41" spans="2:5" ht="16.5">
      <c r="B41" s="8" t="s">
        <v>20</v>
      </c>
      <c r="C41" s="9" t="s">
        <v>21</v>
      </c>
      <c r="D41" s="1" t="s">
        <v>89</v>
      </c>
      <c r="E41" s="10">
        <v>454.73</v>
      </c>
    </row>
    <row r="42" spans="2:5" ht="16.5">
      <c r="B42" s="8" t="s">
        <v>114</v>
      </c>
      <c r="C42" s="18" t="s">
        <v>44</v>
      </c>
      <c r="D42" s="1" t="s">
        <v>90</v>
      </c>
      <c r="E42" s="19">
        <v>1.93</v>
      </c>
    </row>
    <row r="43" spans="2:5" ht="16.5">
      <c r="B43" s="8" t="s">
        <v>75</v>
      </c>
      <c r="C43" s="37" t="s">
        <v>115</v>
      </c>
      <c r="D43" s="1" t="s">
        <v>89</v>
      </c>
      <c r="E43" s="19">
        <v>82.82</v>
      </c>
    </row>
    <row r="44" spans="2:5" ht="14.25">
      <c r="B44" s="8" t="s">
        <v>82</v>
      </c>
      <c r="C44" s="9" t="s">
        <v>80</v>
      </c>
      <c r="D44" s="1" t="s">
        <v>22</v>
      </c>
      <c r="E44" s="10">
        <v>5310.67</v>
      </c>
    </row>
    <row r="45" spans="2:5" ht="14.25">
      <c r="B45" s="8" t="s">
        <v>116</v>
      </c>
      <c r="C45" s="18" t="s">
        <v>44</v>
      </c>
      <c r="D45" s="1" t="s">
        <v>71</v>
      </c>
      <c r="E45" s="21">
        <v>22.54</v>
      </c>
    </row>
    <row r="46" spans="2:5" ht="14.25">
      <c r="B46" s="8" t="s">
        <v>86</v>
      </c>
      <c r="C46" s="9" t="s">
        <v>81</v>
      </c>
      <c r="D46" s="1" t="s">
        <v>22</v>
      </c>
      <c r="E46" s="10">
        <v>0</v>
      </c>
    </row>
    <row r="47" spans="2:5" ht="14.25">
      <c r="B47" s="8"/>
      <c r="C47" s="18" t="s">
        <v>44</v>
      </c>
      <c r="D47" s="1" t="s">
        <v>71</v>
      </c>
      <c r="E47" s="21"/>
    </row>
    <row r="48" spans="2:5" ht="15">
      <c r="B48" s="17" t="s">
        <v>69</v>
      </c>
      <c r="C48" s="5" t="s">
        <v>45</v>
      </c>
      <c r="D48" s="22"/>
      <c r="E48" s="23"/>
    </row>
    <row r="49" spans="2:5" ht="14.25">
      <c r="B49" s="8" t="s">
        <v>118</v>
      </c>
      <c r="C49" s="9" t="s">
        <v>23</v>
      </c>
      <c r="D49" s="1" t="s">
        <v>24</v>
      </c>
      <c r="E49" s="24">
        <v>1580.12</v>
      </c>
    </row>
    <row r="50" spans="2:5" ht="14.25">
      <c r="B50" s="8" t="s">
        <v>119</v>
      </c>
      <c r="C50" s="9" t="s">
        <v>25</v>
      </c>
      <c r="D50" s="1" t="s">
        <v>24</v>
      </c>
      <c r="E50" s="24">
        <v>132375.32999999999</v>
      </c>
    </row>
    <row r="51" spans="2:5" ht="14.25">
      <c r="B51" s="8" t="s">
        <v>120</v>
      </c>
      <c r="C51" s="9" t="s">
        <v>26</v>
      </c>
      <c r="D51" s="1" t="s">
        <v>24</v>
      </c>
      <c r="E51" s="24">
        <v>15632.38</v>
      </c>
    </row>
    <row r="52" spans="2:5" ht="14.25">
      <c r="B52" s="8" t="s">
        <v>121</v>
      </c>
      <c r="C52" s="9" t="s">
        <v>117</v>
      </c>
      <c r="D52" s="1" t="s">
        <v>24</v>
      </c>
      <c r="E52" s="24">
        <v>11169.4</v>
      </c>
    </row>
    <row r="53" spans="2:5" ht="14.25">
      <c r="B53" s="8" t="s">
        <v>122</v>
      </c>
      <c r="C53" s="9" t="s">
        <v>28</v>
      </c>
      <c r="D53" s="1" t="s">
        <v>24</v>
      </c>
      <c r="E53" s="24">
        <v>860</v>
      </c>
    </row>
    <row r="54" spans="2:5" ht="14.25">
      <c r="B54" s="8" t="s">
        <v>123</v>
      </c>
      <c r="C54" s="9" t="s">
        <v>29</v>
      </c>
      <c r="D54" s="1" t="s">
        <v>24</v>
      </c>
      <c r="E54" s="24">
        <v>18852.419999999998</v>
      </c>
    </row>
    <row r="55" spans="2:5" ht="14.25">
      <c r="B55" s="8" t="s">
        <v>124</v>
      </c>
      <c r="C55" s="9" t="s">
        <v>83</v>
      </c>
      <c r="D55" s="1" t="s">
        <v>24</v>
      </c>
      <c r="E55" s="24">
        <v>5693.43</v>
      </c>
    </row>
    <row r="56" spans="2:5" ht="14.25">
      <c r="B56" s="8" t="s">
        <v>125</v>
      </c>
      <c r="C56" s="9" t="s">
        <v>30</v>
      </c>
      <c r="D56" s="1" t="s">
        <v>24</v>
      </c>
      <c r="E56" s="24">
        <v>2858.43</v>
      </c>
    </row>
    <row r="57" spans="2:5" ht="14.25">
      <c r="B57" s="8" t="s">
        <v>126</v>
      </c>
      <c r="C57" s="9" t="s">
        <v>31</v>
      </c>
      <c r="D57" s="1" t="s">
        <v>24</v>
      </c>
      <c r="E57" s="24">
        <v>0</v>
      </c>
    </row>
    <row r="58" spans="2:5" ht="14.25">
      <c r="B58" s="8" t="s">
        <v>127</v>
      </c>
      <c r="C58" s="9" t="s">
        <v>32</v>
      </c>
      <c r="D58" s="1" t="s">
        <v>24</v>
      </c>
      <c r="E58" s="24">
        <v>3033.86</v>
      </c>
    </row>
    <row r="59" spans="2:5" ht="14.25">
      <c r="B59" s="8" t="s">
        <v>128</v>
      </c>
      <c r="C59" s="9" t="s">
        <v>77</v>
      </c>
      <c r="D59" s="1" t="s">
        <v>24</v>
      </c>
      <c r="E59" s="24">
        <v>0</v>
      </c>
    </row>
    <row r="60" spans="2:5" ht="14.25">
      <c r="B60" s="8" t="s">
        <v>129</v>
      </c>
      <c r="C60" s="9" t="s">
        <v>46</v>
      </c>
      <c r="D60" s="1" t="s">
        <v>24</v>
      </c>
      <c r="E60" s="24">
        <v>137565.92000000001</v>
      </c>
    </row>
    <row r="61" spans="2:5" ht="15">
      <c r="B61" s="43" t="s">
        <v>130</v>
      </c>
      <c r="C61" s="44" t="s">
        <v>131</v>
      </c>
      <c r="D61" s="48" t="s">
        <v>132</v>
      </c>
      <c r="E61" s="49"/>
    </row>
    <row r="62" spans="2:5" ht="14.25">
      <c r="B62" s="8" t="s">
        <v>133</v>
      </c>
      <c r="C62" s="9" t="s">
        <v>134</v>
      </c>
      <c r="D62" s="1" t="s">
        <v>24</v>
      </c>
      <c r="E62" s="24">
        <v>131325.03</v>
      </c>
    </row>
    <row r="63" spans="2:5" ht="14.25">
      <c r="B63" s="8" t="s">
        <v>135</v>
      </c>
      <c r="C63" s="9" t="s">
        <v>136</v>
      </c>
      <c r="D63" s="1" t="s">
        <v>76</v>
      </c>
      <c r="E63" s="24">
        <v>560356</v>
      </c>
    </row>
    <row r="64" spans="2:5" ht="14.25">
      <c r="B64" s="8" t="s">
        <v>137</v>
      </c>
      <c r="C64" s="9" t="s">
        <v>138</v>
      </c>
      <c r="D64" s="1" t="s">
        <v>33</v>
      </c>
      <c r="E64" s="24">
        <v>234.36</v>
      </c>
    </row>
    <row r="65" spans="2:5" ht="15">
      <c r="B65" s="8" t="s">
        <v>139</v>
      </c>
      <c r="C65" s="44" t="s">
        <v>131</v>
      </c>
      <c r="D65" s="50" t="s">
        <v>141</v>
      </c>
      <c r="E65" s="51"/>
    </row>
    <row r="66" spans="2:5" ht="14.25">
      <c r="B66" s="8" t="s">
        <v>140</v>
      </c>
      <c r="C66" s="9" t="s">
        <v>134</v>
      </c>
      <c r="D66" s="1" t="s">
        <v>24</v>
      </c>
      <c r="E66" s="24">
        <v>6240.89</v>
      </c>
    </row>
    <row r="67" spans="2:5" ht="14.25">
      <c r="B67" s="8" t="s">
        <v>142</v>
      </c>
      <c r="C67" s="9" t="s">
        <v>136</v>
      </c>
      <c r="D67" s="1" t="s">
        <v>76</v>
      </c>
      <c r="E67" s="24">
        <v>9626.4</v>
      </c>
    </row>
    <row r="68" spans="2:5" ht="14.25">
      <c r="B68" s="8" t="s">
        <v>143</v>
      </c>
      <c r="C68" s="9" t="s">
        <v>138</v>
      </c>
      <c r="D68" s="1" t="s">
        <v>33</v>
      </c>
      <c r="E68" s="24">
        <v>648.30999999999995</v>
      </c>
    </row>
    <row r="69" spans="2:5" ht="15">
      <c r="B69" s="8" t="s">
        <v>144</v>
      </c>
      <c r="C69" s="5" t="s">
        <v>47</v>
      </c>
      <c r="D69" s="25" t="s">
        <v>24</v>
      </c>
      <c r="E69" s="26">
        <v>329621.3</v>
      </c>
    </row>
    <row r="70" spans="2:5" ht="14.25">
      <c r="B70" s="8" t="s">
        <v>145</v>
      </c>
      <c r="C70" s="27" t="s">
        <v>48</v>
      </c>
      <c r="D70" s="1" t="s">
        <v>33</v>
      </c>
      <c r="E70" s="24">
        <v>456.31</v>
      </c>
    </row>
    <row r="71" spans="2:5" ht="15">
      <c r="B71" s="17" t="s">
        <v>49</v>
      </c>
      <c r="C71" s="5" t="s">
        <v>50</v>
      </c>
      <c r="D71" s="1"/>
      <c r="E71" s="24"/>
    </row>
    <row r="72" spans="2:5" ht="14.25">
      <c r="B72" s="8" t="s">
        <v>37</v>
      </c>
      <c r="C72" s="9" t="s">
        <v>34</v>
      </c>
      <c r="D72" s="1" t="s">
        <v>24</v>
      </c>
      <c r="E72" s="24">
        <v>329621.3</v>
      </c>
    </row>
    <row r="73" spans="2:5" ht="28.5">
      <c r="B73" s="8" t="s">
        <v>61</v>
      </c>
      <c r="C73" s="28" t="s">
        <v>35</v>
      </c>
      <c r="D73" s="1" t="s">
        <v>24</v>
      </c>
      <c r="E73" s="29">
        <v>20171.95</v>
      </c>
    </row>
    <row r="74" spans="2:5" ht="15">
      <c r="B74" s="8" t="s">
        <v>62</v>
      </c>
      <c r="C74" s="30" t="s">
        <v>51</v>
      </c>
      <c r="D74" s="1" t="s">
        <v>24</v>
      </c>
      <c r="E74" s="26">
        <f>SUM(E72:E73)</f>
        <v>349793.25</v>
      </c>
    </row>
    <row r="75" spans="2:5" ht="14.25">
      <c r="B75" s="8" t="s">
        <v>63</v>
      </c>
      <c r="C75" s="31" t="s">
        <v>52</v>
      </c>
      <c r="D75" s="31" t="s">
        <v>33</v>
      </c>
      <c r="E75" s="32">
        <v>484.24</v>
      </c>
    </row>
    <row r="76" spans="2:5" ht="15">
      <c r="B76" s="17" t="s">
        <v>53</v>
      </c>
      <c r="C76" s="5" t="s">
        <v>88</v>
      </c>
      <c r="D76" s="1"/>
      <c r="E76" s="24"/>
    </row>
    <row r="77" spans="2:5" ht="14.25">
      <c r="B77" s="8" t="s">
        <v>146</v>
      </c>
      <c r="C77" s="9" t="s">
        <v>23</v>
      </c>
      <c r="D77" s="1" t="s">
        <v>24</v>
      </c>
      <c r="E77" s="24">
        <v>975.49</v>
      </c>
    </row>
    <row r="78" spans="2:5" ht="14.25">
      <c r="B78" s="8" t="s">
        <v>147</v>
      </c>
      <c r="C78" s="9" t="s">
        <v>27</v>
      </c>
      <c r="D78" s="1" t="s">
        <v>24</v>
      </c>
      <c r="E78" s="24">
        <v>331.49</v>
      </c>
    </row>
    <row r="79" spans="2:5" ht="14.25">
      <c r="B79" s="8" t="s">
        <v>148</v>
      </c>
      <c r="C79" s="9" t="s">
        <v>26</v>
      </c>
      <c r="D79" s="1" t="s">
        <v>24</v>
      </c>
      <c r="E79" s="24">
        <v>0</v>
      </c>
    </row>
    <row r="80" spans="2:5" ht="14.25">
      <c r="B80" s="8" t="s">
        <v>149</v>
      </c>
      <c r="C80" s="9" t="s">
        <v>28</v>
      </c>
      <c r="D80" s="1" t="s">
        <v>24</v>
      </c>
      <c r="E80" s="24">
        <v>13302.48</v>
      </c>
    </row>
    <row r="81" spans="2:5" ht="14.25">
      <c r="B81" s="8" t="s">
        <v>150</v>
      </c>
      <c r="C81" s="9" t="s">
        <v>29</v>
      </c>
      <c r="D81" s="1" t="s">
        <v>24</v>
      </c>
      <c r="E81" s="24">
        <v>9820.2099999999991</v>
      </c>
    </row>
    <row r="82" spans="2:5" ht="14.25">
      <c r="B82" s="8" t="s">
        <v>151</v>
      </c>
      <c r="C82" s="9" t="s">
        <v>83</v>
      </c>
      <c r="D82" s="1" t="s">
        <v>24</v>
      </c>
      <c r="E82" s="24">
        <v>2965.7</v>
      </c>
    </row>
    <row r="83" spans="2:5" ht="14.25">
      <c r="B83" s="8" t="s">
        <v>152</v>
      </c>
      <c r="C83" s="9" t="s">
        <v>30</v>
      </c>
      <c r="D83" s="1" t="s">
        <v>24</v>
      </c>
      <c r="E83" s="24">
        <v>2185.5500000000002</v>
      </c>
    </row>
    <row r="84" spans="2:5" ht="14.25">
      <c r="B84" s="8" t="s">
        <v>153</v>
      </c>
      <c r="C84" s="9" t="s">
        <v>31</v>
      </c>
      <c r="D84" s="1" t="s">
        <v>24</v>
      </c>
      <c r="E84" s="24">
        <v>0</v>
      </c>
    </row>
    <row r="85" spans="2:5" ht="14.25">
      <c r="B85" s="8" t="s">
        <v>154</v>
      </c>
      <c r="C85" s="9" t="s">
        <v>73</v>
      </c>
      <c r="D85" s="1" t="s">
        <v>24</v>
      </c>
      <c r="E85" s="24">
        <v>0</v>
      </c>
    </row>
    <row r="86" spans="2:5" ht="14.25">
      <c r="B86" s="8" t="s">
        <v>155</v>
      </c>
      <c r="C86" s="9" t="s">
        <v>32</v>
      </c>
      <c r="D86" s="1" t="s">
        <v>24</v>
      </c>
      <c r="E86" s="24">
        <v>984.49</v>
      </c>
    </row>
    <row r="87" spans="2:5" ht="15">
      <c r="B87" s="8" t="s">
        <v>156</v>
      </c>
      <c r="C87" s="16" t="s">
        <v>54</v>
      </c>
      <c r="D87" s="25" t="s">
        <v>24</v>
      </c>
      <c r="E87" s="26">
        <f>SUM(E76:E86)</f>
        <v>30565.41</v>
      </c>
    </row>
    <row r="88" spans="2:5" ht="14.25">
      <c r="B88" s="8" t="s">
        <v>157</v>
      </c>
      <c r="C88" s="27" t="s">
        <v>55</v>
      </c>
      <c r="D88" s="1" t="s">
        <v>33</v>
      </c>
      <c r="E88" s="24">
        <v>42.31</v>
      </c>
    </row>
    <row r="89" spans="2:5" ht="15">
      <c r="B89" s="17" t="s">
        <v>56</v>
      </c>
      <c r="C89" s="5" t="s">
        <v>87</v>
      </c>
      <c r="D89" s="1"/>
      <c r="E89" s="24"/>
    </row>
    <row r="90" spans="2:5" ht="28.5">
      <c r="B90" s="8" t="s">
        <v>41</v>
      </c>
      <c r="C90" s="28" t="s">
        <v>57</v>
      </c>
      <c r="D90" s="1" t="s">
        <v>24</v>
      </c>
      <c r="E90" s="24">
        <f>E87</f>
        <v>30565.41</v>
      </c>
    </row>
    <row r="91" spans="2:5" ht="28.5">
      <c r="B91" s="8" t="s">
        <v>64</v>
      </c>
      <c r="C91" s="28" t="s">
        <v>36</v>
      </c>
      <c r="D91" s="1" t="s">
        <v>24</v>
      </c>
      <c r="E91" s="24">
        <v>6455.03</v>
      </c>
    </row>
    <row r="92" spans="2:5" ht="28.5">
      <c r="B92" s="8" t="s">
        <v>65</v>
      </c>
      <c r="C92" s="28" t="s">
        <v>58</v>
      </c>
      <c r="D92" s="1" t="s">
        <v>24</v>
      </c>
      <c r="E92" s="26">
        <f>SUM(E90:E91)</f>
        <v>37020.44</v>
      </c>
    </row>
    <row r="93" spans="2:5" ht="14.25">
      <c r="B93" s="8" t="s">
        <v>66</v>
      </c>
      <c r="C93" s="31" t="s">
        <v>59</v>
      </c>
      <c r="D93" s="1" t="s">
        <v>33</v>
      </c>
      <c r="E93" s="24">
        <f>51.25</f>
        <v>51.25</v>
      </c>
    </row>
    <row r="94" spans="2:5" ht="30">
      <c r="B94" s="17" t="s">
        <v>60</v>
      </c>
      <c r="C94" s="33" t="s">
        <v>67</v>
      </c>
      <c r="D94" s="25" t="s">
        <v>24</v>
      </c>
      <c r="E94" s="26">
        <f>E74+E92</f>
        <v>386813.69</v>
      </c>
    </row>
    <row r="95" spans="2:5" ht="14.25">
      <c r="B95" s="8"/>
      <c r="C95" s="31" t="s">
        <v>68</v>
      </c>
      <c r="D95" s="1" t="s">
        <v>33</v>
      </c>
      <c r="E95" s="24">
        <f>E94/E36*1000</f>
        <v>535.48454929799743</v>
      </c>
    </row>
    <row r="96" spans="2:5" ht="14.25">
      <c r="B96" s="8"/>
      <c r="C96" s="31"/>
      <c r="D96" s="1"/>
      <c r="E96" s="24"/>
    </row>
    <row r="97" spans="2:5" ht="15">
      <c r="B97" s="8" t="s">
        <v>158</v>
      </c>
      <c r="C97" s="45" t="s">
        <v>39</v>
      </c>
      <c r="D97" s="1" t="s">
        <v>24</v>
      </c>
      <c r="E97" s="24">
        <v>7733</v>
      </c>
    </row>
    <row r="98" spans="2:5" ht="15">
      <c r="B98" s="8" t="s">
        <v>159</v>
      </c>
      <c r="C98" s="37" t="s">
        <v>160</v>
      </c>
      <c r="D98" s="1"/>
      <c r="E98" s="46">
        <f>E99+E100</f>
        <v>2033</v>
      </c>
    </row>
    <row r="99" spans="2:5" ht="14.25">
      <c r="B99" s="8" t="s">
        <v>162</v>
      </c>
      <c r="C99" s="37" t="s">
        <v>161</v>
      </c>
      <c r="D99" s="1" t="s">
        <v>24</v>
      </c>
      <c r="E99" s="24">
        <v>1473</v>
      </c>
    </row>
    <row r="100" spans="2:5" ht="14.25">
      <c r="B100" s="8" t="s">
        <v>163</v>
      </c>
      <c r="C100" s="37" t="s">
        <v>164</v>
      </c>
      <c r="D100" s="1" t="s">
        <v>24</v>
      </c>
      <c r="E100" s="24">
        <v>560</v>
      </c>
    </row>
    <row r="101" spans="2:5" ht="15">
      <c r="B101" s="8" t="s">
        <v>165</v>
      </c>
      <c r="C101" s="45" t="s">
        <v>166</v>
      </c>
      <c r="D101" s="1" t="s">
        <v>24</v>
      </c>
      <c r="E101" s="24"/>
    </row>
    <row r="102" spans="2:5" ht="14.25">
      <c r="B102" s="8" t="s">
        <v>167</v>
      </c>
      <c r="C102" s="37" t="s">
        <v>168</v>
      </c>
      <c r="D102" s="1" t="s">
        <v>24</v>
      </c>
      <c r="E102" s="24">
        <v>0</v>
      </c>
    </row>
    <row r="103" spans="2:5" ht="14.25">
      <c r="B103" s="8" t="s">
        <v>169</v>
      </c>
      <c r="C103" s="37" t="s">
        <v>170</v>
      </c>
      <c r="D103" s="1" t="s">
        <v>24</v>
      </c>
      <c r="E103" s="24">
        <v>0</v>
      </c>
    </row>
    <row r="104" spans="2:5" ht="15">
      <c r="B104" s="8" t="s">
        <v>171</v>
      </c>
      <c r="C104" s="45" t="s">
        <v>172</v>
      </c>
      <c r="D104" s="1" t="s">
        <v>24</v>
      </c>
      <c r="E104" s="24"/>
    </row>
    <row r="105" spans="2:5" ht="14.25">
      <c r="B105" s="8" t="s">
        <v>173</v>
      </c>
      <c r="C105" s="37" t="s">
        <v>174</v>
      </c>
      <c r="D105" s="1" t="s">
        <v>24</v>
      </c>
      <c r="E105" s="24">
        <v>4560</v>
      </c>
    </row>
    <row r="106" spans="2:5" ht="15">
      <c r="B106" s="8" t="s">
        <v>175</v>
      </c>
      <c r="C106" s="45" t="s">
        <v>176</v>
      </c>
      <c r="D106" s="1" t="s">
        <v>24</v>
      </c>
      <c r="E106" s="24">
        <v>0</v>
      </c>
    </row>
    <row r="107" spans="2:5" ht="15">
      <c r="B107" s="8" t="s">
        <v>177</v>
      </c>
      <c r="C107" s="45" t="s">
        <v>178</v>
      </c>
      <c r="D107" s="1" t="s">
        <v>24</v>
      </c>
      <c r="E107" s="24">
        <v>0</v>
      </c>
    </row>
    <row r="108" spans="2:5" ht="15">
      <c r="B108" s="43" t="s">
        <v>179</v>
      </c>
      <c r="C108" s="45" t="s">
        <v>180</v>
      </c>
      <c r="D108" s="47" t="s">
        <v>24</v>
      </c>
      <c r="E108" s="46">
        <v>4560</v>
      </c>
    </row>
    <row r="109" spans="2:5" ht="15">
      <c r="B109" s="43" t="s">
        <v>181</v>
      </c>
      <c r="C109" s="45" t="s">
        <v>182</v>
      </c>
      <c r="D109" s="47" t="s">
        <v>24</v>
      </c>
      <c r="E109" s="46">
        <v>1140</v>
      </c>
    </row>
    <row r="110" spans="2:5" ht="15">
      <c r="B110" s="43" t="s">
        <v>183</v>
      </c>
      <c r="C110" s="45" t="s">
        <v>38</v>
      </c>
      <c r="D110" s="47" t="s">
        <v>24</v>
      </c>
      <c r="E110" s="46">
        <f>E94+E98+E108+E109</f>
        <v>394546.69</v>
      </c>
    </row>
    <row r="111" spans="2:5" ht="15">
      <c r="B111" s="43"/>
      <c r="C111" s="45"/>
      <c r="D111" s="47"/>
      <c r="E111" s="46"/>
    </row>
    <row r="112" spans="2:5" ht="15">
      <c r="B112" s="17" t="s">
        <v>184</v>
      </c>
      <c r="C112" s="25" t="s">
        <v>185</v>
      </c>
      <c r="D112" s="1" t="s">
        <v>33</v>
      </c>
      <c r="E112" s="26">
        <f>E110/E36*1000</f>
        <v>546.18970820724235</v>
      </c>
    </row>
    <row r="113" spans="2:5" ht="15">
      <c r="B113" s="17"/>
      <c r="C113" s="25" t="s">
        <v>187</v>
      </c>
      <c r="D113" s="1"/>
      <c r="E113" s="26"/>
    </row>
    <row r="114" spans="2:5" ht="15">
      <c r="B114" s="17" t="s">
        <v>186</v>
      </c>
      <c r="C114" s="25" t="s">
        <v>188</v>
      </c>
      <c r="D114" s="1" t="s">
        <v>33</v>
      </c>
      <c r="E114" s="26">
        <v>466.33</v>
      </c>
    </row>
    <row r="115" spans="2:5" ht="15">
      <c r="B115" s="17" t="s">
        <v>189</v>
      </c>
      <c r="C115" s="25" t="s">
        <v>190</v>
      </c>
      <c r="D115" s="1" t="s">
        <v>33</v>
      </c>
      <c r="E115" s="26">
        <v>656.44</v>
      </c>
    </row>
    <row r="116" spans="2:5" ht="14.25">
      <c r="B116" s="8" t="s">
        <v>191</v>
      </c>
      <c r="C116" s="9" t="s">
        <v>40</v>
      </c>
      <c r="D116" s="1" t="s">
        <v>12</v>
      </c>
      <c r="E116" s="24">
        <v>2</v>
      </c>
    </row>
    <row r="117" spans="2:5" ht="15">
      <c r="B117" s="17"/>
      <c r="C117" s="33"/>
      <c r="D117" s="1"/>
      <c r="E117" s="29"/>
    </row>
    <row r="118" spans="2:5" ht="15">
      <c r="B118" s="17"/>
      <c r="C118" s="20"/>
      <c r="D118" s="34"/>
      <c r="E118" s="24"/>
    </row>
    <row r="119" spans="2:5" ht="15">
      <c r="B119" s="2"/>
      <c r="C119" s="2"/>
      <c r="D119" s="2"/>
      <c r="E119" s="2"/>
    </row>
  </sheetData>
  <mergeCells count="12">
    <mergeCell ref="B18:B19"/>
    <mergeCell ref="B5:B8"/>
    <mergeCell ref="C12:C14"/>
    <mergeCell ref="C18:C19"/>
    <mergeCell ref="C5:C8"/>
    <mergeCell ref="B12:B14"/>
    <mergeCell ref="D61:E61"/>
    <mergeCell ref="D65:E65"/>
    <mergeCell ref="C2:E2"/>
    <mergeCell ref="C3:E3"/>
    <mergeCell ref="D5:D8"/>
    <mergeCell ref="E6:E8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Пользователь</cp:lastModifiedBy>
  <cp:lastPrinted>2012-11-15T05:56:04Z</cp:lastPrinted>
  <dcterms:created xsi:type="dcterms:W3CDTF">2011-04-06T13:00:08Z</dcterms:created>
  <dcterms:modified xsi:type="dcterms:W3CDTF">2013-01-10T11:43:30Z</dcterms:modified>
</cp:coreProperties>
</file>